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livolsi/Documents/guidolivolsi.it/"/>
    </mc:Choice>
  </mc:AlternateContent>
  <xr:revisionPtr revIDLastSave="0" documentId="8_{77612525-172B-4143-BD98-40CFBD6820F0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P92JS" sheetId="1" r:id="rId1"/>
  </sheets>
  <definedNames>
    <definedName name="_xlnm.Print_Area" localSheetId="0">P92JS!$A$1:$H$36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E21" i="1"/>
  <c r="E20" i="1"/>
  <c r="G20" i="1"/>
  <c r="D27" i="1" l="1"/>
  <c r="E26" i="1"/>
  <c r="G26" i="1" s="1"/>
  <c r="A40" i="1" l="1"/>
  <c r="B39" i="1"/>
  <c r="E23" i="1" l="1"/>
  <c r="A41" i="1" l="1"/>
  <c r="A42" i="1" s="1"/>
  <c r="B40" i="1"/>
  <c r="G24" i="1"/>
  <c r="G23" i="1" l="1"/>
  <c r="G25" i="1" s="1"/>
  <c r="G27" i="1" l="1"/>
  <c r="B44" i="1" s="1"/>
  <c r="B41" i="1"/>
  <c r="B42" i="1" s="1"/>
  <c r="B43" i="1" s="1"/>
  <c r="A43" i="1"/>
  <c r="E25" i="1" l="1"/>
  <c r="E27" i="1" l="1"/>
  <c r="A44" i="1" s="1"/>
  <c r="E32" i="1"/>
</calcChain>
</file>

<file path=xl/sharedStrings.xml><?xml version="1.0" encoding="utf-8"?>
<sst xmlns="http://schemas.openxmlformats.org/spreadsheetml/2006/main" count="44" uniqueCount="43">
  <si>
    <t>Liters</t>
  </si>
  <si>
    <t>Weight (Kg)</t>
  </si>
  <si>
    <t>Arm (mt)</t>
  </si>
  <si>
    <t>Moment (Kgm)</t>
  </si>
  <si>
    <t>TECNAM P2008 JC</t>
  </si>
  <si>
    <t>ED01</t>
  </si>
  <si>
    <t>REV.0</t>
  </si>
  <si>
    <t>10 FEB 25</t>
  </si>
  <si>
    <t>WEIGHT &amp; BALANCE FORM</t>
  </si>
  <si>
    <t>INSTRUCTION FOR CHECKING THE WEIGHT AND BALANCE CENTERING OF TECNAM P2008 JC</t>
  </si>
  <si>
    <t>Date</t>
  </si>
  <si>
    <t>Type of flight</t>
  </si>
  <si>
    <t>Aeroplane</t>
  </si>
  <si>
    <t>ID Marks</t>
  </si>
  <si>
    <t>Landing airport</t>
  </si>
  <si>
    <t>Pilot</t>
  </si>
  <si>
    <t>Student/Passenger</t>
  </si>
  <si>
    <t>SCHOOL'S AIRPLANE</t>
  </si>
  <si>
    <t>Airplane</t>
  </si>
  <si>
    <t>P2008 JC</t>
  </si>
  <si>
    <r>
      <t xml:space="preserve">In the table below enter the weights for Pilot and Passenger, Baggage, and Fuel, make the calculation of the moment (multiplying the weight by the relative arm).
</t>
    </r>
    <r>
      <rPr>
        <b/>
        <sz val="12"/>
        <color rgb="FFC00000"/>
        <rFont val="ArialMT"/>
      </rPr>
      <t>Check that the MTOW is not exceeded.
Divide Total Moment by Total Weight and verify that actual CG Location falls between approved Forward and Aftward Limits.</t>
    </r>
  </si>
  <si>
    <t>Take off airport</t>
  </si>
  <si>
    <t>TOTAL AT LANDING</t>
  </si>
  <si>
    <t>TOTAL AT TAKE OFF</t>
  </si>
  <si>
    <t>BAGGAGE</t>
  </si>
  <si>
    <t>APPROVED CG LIMITS</t>
  </si>
  <si>
    <t>IF THE ABOVE VALUE IS NOT BETWEEN FWD AND AFT LIMITS THE AIRPLANNE IS NOT CENTERED AND THE LOADING MUST BE REVIEWED AND CHECKED AGAIN.</t>
  </si>
  <si>
    <t>MOTW = 650 Kg for both Airplanes; Baggage Max Weight = 20 Kg</t>
  </si>
  <si>
    <t>THIS FORM MAY BE USED UNTIL NEW WEIGHING IS CARRIED OUT ON AEROPLANES.</t>
  </si>
  <si>
    <t>Mark with x</t>
  </si>
  <si>
    <r>
      <t xml:space="preserve">FORWARD 1,841 mt </t>
    </r>
    <r>
      <rPr>
        <sz val="12"/>
        <color rgb="FFC00000"/>
        <rFont val="ArialMT"/>
      </rPr>
      <t>&lt;-------------------------------------------------------&gt;</t>
    </r>
    <r>
      <rPr>
        <b/>
        <sz val="12"/>
        <color rgb="FFC00000"/>
        <rFont val="ArialMT"/>
      </rPr>
      <t xml:space="preserve"> AFTWARD 1,978 MT</t>
    </r>
  </si>
  <si>
    <t>Empty Weight (Kg)</t>
  </si>
  <si>
    <t>PILOT + PASSENGER</t>
  </si>
  <si>
    <t>ACTUAL CG LOCATION ARM:</t>
  </si>
  <si>
    <t>I-…..AG s/n 1345</t>
  </si>
  <si>
    <t>I-…..AH s/n 1346</t>
  </si>
  <si>
    <t>Empty Airplane          I------AG</t>
  </si>
  <si>
    <t>Empty Airplane          I------AH</t>
  </si>
  <si>
    <t>*Last Weighing: I------AG: 29/07/2024; I------AH: 19/09/2024</t>
  </si>
  <si>
    <t>FUEL AVAILABLE (Lt x 0,72)</t>
  </si>
  <si>
    <t>FUEL REQUIRED (Lt x 0,72)</t>
  </si>
  <si>
    <t>Compiled by</t>
  </si>
  <si>
    <t>Approved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</si>
</sst>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9">
    <font>
      <sz val="10"/>
      <color theme="1"/>
      <name val="ArialMT"/>
      <family val="2"/>
    </font>
    <font>
      <b/>
      <sz val="10"/>
      <color theme="1"/>
      <name val="ArialMT"/>
    </font>
    <font>
      <sz val="11"/>
      <color theme="1"/>
      <name val="ArialMT"/>
    </font>
    <font>
      <sz val="10"/>
      <color theme="1"/>
      <name val="ArialMT"/>
    </font>
    <font>
      <sz val="11"/>
      <color rgb="FFC00000"/>
      <name val="ArialMT"/>
    </font>
    <font>
      <sz val="12"/>
      <color rgb="FFC00000"/>
      <name val="ArialMT"/>
    </font>
    <font>
      <sz val="10"/>
      <color rgb="FFC00000"/>
      <name val="ArialMT"/>
    </font>
    <font>
      <sz val="9"/>
      <color theme="1"/>
      <name val="ArialMT"/>
    </font>
    <font>
      <sz val="9"/>
      <color rgb="FFC00000"/>
      <name val="ArialMT"/>
    </font>
    <font>
      <b/>
      <sz val="14"/>
      <color theme="1"/>
      <name val="ArialMT"/>
    </font>
    <font>
      <sz val="12"/>
      <color theme="1"/>
      <name val="ArialMT"/>
    </font>
    <font>
      <b/>
      <sz val="10"/>
      <color rgb="FFC00000"/>
      <name val="ArialMT"/>
    </font>
    <font>
      <b/>
      <sz val="12"/>
      <color theme="1"/>
      <name val="ArialMT"/>
    </font>
    <font>
      <b/>
      <sz val="12"/>
      <color rgb="FFC00000"/>
      <name val="ArialMT"/>
    </font>
    <font>
      <b/>
      <sz val="12"/>
      <color rgb="FF92D050"/>
      <name val="ArialMT"/>
    </font>
    <font>
      <b/>
      <sz val="16"/>
      <color theme="1"/>
      <name val="ArialMT"/>
    </font>
    <font>
      <sz val="14"/>
      <color theme="1"/>
      <name val="ArialMT"/>
      <family val="2"/>
    </font>
    <font>
      <b/>
      <sz val="14"/>
      <color rgb="FFC00000"/>
      <name val="ArialMT"/>
    </font>
    <font>
      <sz val="10"/>
      <color rgb="FFFF0000"/>
      <name val="ArialMT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darkUp">
        <bgColor theme="0" tint="-4.9989318521683403E-2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6" fillId="0" borderId="0" xfId="0" applyFont="1"/>
    <xf numFmtId="0" fontId="8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2" fontId="10" fillId="0" borderId="1" xfId="0" applyNumberFormat="1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2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0" fillId="0" borderId="0" xfId="0" applyFont="1"/>
    <xf numFmtId="0" fontId="5" fillId="0" borderId="0" xfId="0" applyFont="1"/>
    <xf numFmtId="0" fontId="1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2" fontId="12" fillId="5" borderId="1" xfId="0" applyNumberFormat="1" applyFont="1" applyFill="1" applyBorder="1" applyAlignment="1">
      <alignment horizontal="right" vertical="center"/>
    </xf>
    <xf numFmtId="164" fontId="12" fillId="5" borderId="1" xfId="0" applyNumberFormat="1" applyFont="1" applyFill="1" applyBorder="1" applyAlignment="1">
      <alignment horizontal="right" vertical="center"/>
    </xf>
    <xf numFmtId="2" fontId="10" fillId="5" borderId="1" xfId="0" applyNumberFormat="1" applyFont="1" applyFill="1" applyBorder="1" applyAlignment="1">
      <alignment horizontal="right" vertical="center"/>
    </xf>
    <xf numFmtId="164" fontId="10" fillId="5" borderId="1" xfId="0" applyNumberFormat="1" applyFont="1" applyFill="1" applyBorder="1" applyAlignment="1">
      <alignment horizontal="right" vertical="center"/>
    </xf>
    <xf numFmtId="164" fontId="10" fillId="5" borderId="3" xfId="0" applyNumberFormat="1" applyFont="1" applyFill="1" applyBorder="1" applyAlignment="1">
      <alignment horizontal="right" vertical="center"/>
    </xf>
    <xf numFmtId="164" fontId="10" fillId="5" borderId="1" xfId="0" applyNumberFormat="1" applyFont="1" applyFill="1" applyBorder="1" applyAlignment="1">
      <alignment horizontal="right" vertical="center" wrapText="1"/>
    </xf>
    <xf numFmtId="0" fontId="10" fillId="5" borderId="6" xfId="0" applyFont="1" applyFill="1" applyBorder="1" applyAlignment="1">
      <alignment horizontal="right" vertical="center"/>
    </xf>
    <xf numFmtId="0" fontId="10" fillId="5" borderId="8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right" vertical="center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165" fontId="12" fillId="0" borderId="0" xfId="0" applyNumberFormat="1" applyFont="1" applyAlignment="1">
      <alignment horizontal="center" vertical="center" wrapText="1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/>
    <xf numFmtId="0" fontId="18" fillId="7" borderId="0" xfId="0" applyFont="1" applyFill="1" applyProtection="1">
      <protection locked="0"/>
    </xf>
    <xf numFmtId="0" fontId="12" fillId="0" borderId="3" xfId="0" applyFont="1" applyBorder="1"/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2" fontId="10" fillId="5" borderId="3" xfId="0" applyNumberFormat="1" applyFont="1" applyFill="1" applyBorder="1" applyAlignment="1">
      <alignment horizontal="right" vertical="center"/>
    </xf>
    <xf numFmtId="2" fontId="10" fillId="5" borderId="9" xfId="0" applyNumberFormat="1" applyFont="1" applyFill="1" applyBorder="1" applyAlignment="1">
      <alignment horizontal="right" vertical="center"/>
    </xf>
    <xf numFmtId="2" fontId="12" fillId="5" borderId="3" xfId="0" applyNumberFormat="1" applyFont="1" applyFill="1" applyBorder="1" applyAlignment="1">
      <alignment horizontal="right" vertical="center"/>
    </xf>
    <xf numFmtId="2" fontId="12" fillId="5" borderId="9" xfId="0" applyNumberFormat="1" applyFont="1" applyFill="1" applyBorder="1" applyAlignment="1">
      <alignment horizontal="right" vertical="center"/>
    </xf>
    <xf numFmtId="2" fontId="12" fillId="5" borderId="3" xfId="0" applyNumberFormat="1" applyFont="1" applyFill="1" applyBorder="1" applyAlignment="1">
      <alignment horizontal="right" vertical="center" wrapText="1"/>
    </xf>
    <xf numFmtId="2" fontId="12" fillId="5" borderId="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2" fontId="10" fillId="5" borderId="3" xfId="0" applyNumberFormat="1" applyFont="1" applyFill="1" applyBorder="1" applyAlignment="1">
      <alignment horizontal="right" vertical="center" wrapText="1"/>
    </xf>
    <xf numFmtId="2" fontId="10" fillId="5" borderId="9" xfId="0" applyNumberFormat="1" applyFont="1" applyFill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fgColor rgb="FFC00000"/>
        </patternFill>
      </fill>
    </dxf>
    <dxf>
      <fill>
        <patternFill>
          <fgColor rgb="FFC00000"/>
          <bgColor rgb="FFC00000"/>
        </patternFill>
      </fill>
    </dxf>
  </dxfs>
  <tableStyles count="0" defaultTableStyle="TableStyleMedium2" defaultPivotStyle="PivotStyleLight16"/>
  <colors>
    <mruColors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9"/>
  <sheetViews>
    <sheetView tabSelected="1" zoomScale="150" zoomScaleNormal="121" workbookViewId="0">
      <selection activeCell="G10" sqref="G10:H10"/>
    </sheetView>
  </sheetViews>
  <sheetFormatPr baseColWidth="10" defaultColWidth="10.83203125" defaultRowHeight="13"/>
  <cols>
    <col min="1" max="1" width="12.1640625" style="12" customWidth="1"/>
    <col min="2" max="2" width="11.33203125" style="12" customWidth="1"/>
    <col min="3" max="4" width="9.83203125" style="12" customWidth="1"/>
    <col min="5" max="5" width="13.33203125" style="12" customWidth="1"/>
    <col min="6" max="6" width="10.1640625" style="12" customWidth="1"/>
    <col min="7" max="7" width="11" style="12" customWidth="1"/>
    <col min="8" max="8" width="9.5" style="12" customWidth="1"/>
    <col min="9" max="14" width="10.83203125" style="3"/>
    <col min="15" max="28" width="10.83203125" style="20"/>
    <col min="29" max="16384" width="10.83203125" style="1"/>
  </cols>
  <sheetData>
    <row r="1" spans="1:28" s="25" customFormat="1" ht="24" customHeight="1">
      <c r="A1" s="114"/>
      <c r="B1" s="117" t="s">
        <v>8</v>
      </c>
      <c r="C1" s="117"/>
      <c r="D1" s="117"/>
      <c r="E1" s="117"/>
      <c r="F1" s="117"/>
      <c r="G1" s="113" t="s">
        <v>4</v>
      </c>
      <c r="H1" s="113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24" customHeight="1">
      <c r="A2" s="115"/>
      <c r="B2" s="118"/>
      <c r="C2" s="118"/>
      <c r="D2" s="118"/>
      <c r="E2" s="118"/>
      <c r="F2" s="118"/>
      <c r="G2" s="68" t="s">
        <v>5</v>
      </c>
      <c r="H2" s="68" t="s">
        <v>6</v>
      </c>
    </row>
    <row r="3" spans="1:28" ht="24" customHeight="1">
      <c r="A3" s="116"/>
      <c r="B3" s="118"/>
      <c r="C3" s="118"/>
      <c r="D3" s="118"/>
      <c r="E3" s="118"/>
      <c r="F3" s="118"/>
      <c r="G3" s="69" t="s">
        <v>7</v>
      </c>
      <c r="H3" s="68"/>
    </row>
    <row r="4" spans="1:28" s="2" customFormat="1" ht="16" customHeight="1">
      <c r="A4" s="79" t="s">
        <v>9</v>
      </c>
      <c r="B4" s="80"/>
      <c r="C4" s="80"/>
      <c r="D4" s="80"/>
      <c r="E4" s="80"/>
      <c r="F4" s="80"/>
      <c r="G4" s="80"/>
      <c r="H4" s="80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s="2" customFormat="1" ht="24" customHeight="1">
      <c r="A5" s="80"/>
      <c r="B5" s="80"/>
      <c r="C5" s="80"/>
      <c r="D5" s="80"/>
      <c r="E5" s="80"/>
      <c r="F5" s="80"/>
      <c r="G5" s="80"/>
      <c r="H5" s="80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s="27" customFormat="1" ht="24" customHeight="1">
      <c r="A6" s="96" t="s">
        <v>10</v>
      </c>
      <c r="B6" s="96"/>
      <c r="C6" s="97"/>
      <c r="D6" s="97"/>
      <c r="E6" s="96" t="s">
        <v>11</v>
      </c>
      <c r="F6" s="96"/>
      <c r="G6" s="97"/>
      <c r="H6" s="97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s="27" customFormat="1" ht="24" customHeight="1">
      <c r="A7" s="119" t="s">
        <v>12</v>
      </c>
      <c r="B7" s="119"/>
      <c r="C7" s="120" t="s">
        <v>19</v>
      </c>
      <c r="D7" s="120"/>
      <c r="E7" s="119" t="s">
        <v>13</v>
      </c>
      <c r="F7" s="119"/>
      <c r="G7" s="120"/>
      <c r="H7" s="120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s="27" customFormat="1" ht="24" customHeight="1">
      <c r="A8" s="96" t="s">
        <v>21</v>
      </c>
      <c r="B8" s="96"/>
      <c r="C8" s="96"/>
      <c r="D8" s="96"/>
      <c r="E8" s="96" t="s">
        <v>14</v>
      </c>
      <c r="F8" s="96"/>
      <c r="G8" s="121"/>
      <c r="H8" s="122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28" s="27" customFormat="1" ht="24" customHeight="1">
      <c r="A9" s="96" t="s">
        <v>15</v>
      </c>
      <c r="B9" s="96"/>
      <c r="C9" s="96"/>
      <c r="D9" s="96"/>
      <c r="E9" s="96" t="s">
        <v>16</v>
      </c>
      <c r="F9" s="96"/>
      <c r="G9" s="96"/>
      <c r="H9" s="96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spans="1:28" s="27" customFormat="1" ht="32" customHeight="1">
      <c r="A10" s="141" t="s">
        <v>41</v>
      </c>
      <c r="B10" s="142"/>
      <c r="C10" s="121"/>
      <c r="D10" s="122"/>
      <c r="E10" s="141" t="s">
        <v>42</v>
      </c>
      <c r="F10" s="142"/>
      <c r="G10" s="121"/>
      <c r="H10" s="122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</row>
    <row r="11" spans="1:28" s="29" customFormat="1" ht="24" customHeight="1">
      <c r="A11" s="120" t="s">
        <v>17</v>
      </c>
      <c r="B11" s="120"/>
      <c r="C11" s="120"/>
      <c r="D11" s="120"/>
      <c r="E11" s="120"/>
      <c r="F11" s="120"/>
      <c r="G11" s="120"/>
      <c r="H11" s="12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29" customFormat="1" ht="24" customHeight="1">
      <c r="A12" s="123" t="s">
        <v>18</v>
      </c>
      <c r="B12" s="123"/>
      <c r="C12" s="126" t="s">
        <v>31</v>
      </c>
      <c r="D12" s="127"/>
      <c r="E12" s="70" t="s">
        <v>29</v>
      </c>
      <c r="F12" s="120" t="s">
        <v>3</v>
      </c>
      <c r="G12" s="125"/>
      <c r="H12" s="12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29" customFormat="1" ht="24" customHeight="1">
      <c r="A13" s="124" t="s">
        <v>34</v>
      </c>
      <c r="B13" s="124"/>
      <c r="C13" s="113">
        <v>438</v>
      </c>
      <c r="D13" s="113"/>
      <c r="E13" s="45"/>
      <c r="F13" s="63"/>
      <c r="G13" s="64">
        <v>822.8</v>
      </c>
      <c r="H13" s="65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29" customFormat="1" ht="24" customHeight="1">
      <c r="A14" s="124" t="s">
        <v>35</v>
      </c>
      <c r="B14" s="124"/>
      <c r="C14" s="113">
        <v>432</v>
      </c>
      <c r="D14" s="113"/>
      <c r="E14" s="67"/>
      <c r="F14" s="66"/>
      <c r="G14" s="64">
        <v>809.4</v>
      </c>
      <c r="H14" s="65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29" customFormat="1" ht="6" customHeight="1">
      <c r="A15" s="131"/>
      <c r="B15" s="132"/>
      <c r="C15" s="132"/>
      <c r="D15" s="132"/>
      <c r="E15" s="132"/>
      <c r="F15" s="133"/>
      <c r="G15" s="133"/>
      <c r="H15" s="134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31" customFormat="1" ht="94" customHeight="1">
      <c r="A16" s="81" t="s">
        <v>20</v>
      </c>
      <c r="B16" s="82"/>
      <c r="C16" s="82"/>
      <c r="D16" s="82"/>
      <c r="E16" s="82"/>
      <c r="F16" s="82"/>
      <c r="G16" s="82"/>
      <c r="H16" s="83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s="27" customFormat="1" ht="6" customHeight="1">
      <c r="A17" s="128"/>
      <c r="B17" s="129"/>
      <c r="C17" s="129"/>
      <c r="D17" s="129"/>
      <c r="E17" s="129"/>
      <c r="F17" s="129"/>
      <c r="G17" s="129"/>
      <c r="H17" s="130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1:28" s="27" customFormat="1" ht="6" customHeight="1">
      <c r="A18" s="90"/>
      <c r="B18" s="90"/>
      <c r="C18" s="90"/>
      <c r="D18" s="90"/>
      <c r="E18" s="90"/>
      <c r="F18" s="90"/>
      <c r="G18" s="90"/>
      <c r="H18" s="90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</row>
    <row r="19" spans="1:28" s="3" customFormat="1" ht="16" customHeight="1">
      <c r="A19" s="100"/>
      <c r="B19" s="100"/>
      <c r="C19" s="101"/>
      <c r="D19" s="54" t="s">
        <v>0</v>
      </c>
      <c r="E19" s="54" t="s">
        <v>1</v>
      </c>
      <c r="F19" s="54" t="s">
        <v>2</v>
      </c>
      <c r="G19" s="98" t="s">
        <v>3</v>
      </c>
      <c r="H19" s="99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s="3" customFormat="1" ht="16" customHeight="1">
      <c r="A20" s="93" t="s">
        <v>36</v>
      </c>
      <c r="B20" s="94"/>
      <c r="C20" s="95"/>
      <c r="D20" s="91"/>
      <c r="E20" s="48">
        <f>IF(E13="x",C13,0)</f>
        <v>0</v>
      </c>
      <c r="F20" s="55"/>
      <c r="G20" s="84">
        <f>IF(E13="X",G13,0)</f>
        <v>0</v>
      </c>
      <c r="H20" s="85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s="3" customFormat="1" ht="16" customHeight="1">
      <c r="A21" s="93" t="s">
        <v>37</v>
      </c>
      <c r="B21" s="94"/>
      <c r="C21" s="95"/>
      <c r="D21" s="92"/>
      <c r="E21" s="48">
        <f>IF(E14="x",C14,0)</f>
        <v>0</v>
      </c>
      <c r="F21" s="55"/>
      <c r="G21" s="84">
        <f>IF(E14="X",G14,0)</f>
        <v>0</v>
      </c>
      <c r="H21" s="85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s="3" customFormat="1" ht="16" customHeight="1">
      <c r="A22" s="93" t="s">
        <v>32</v>
      </c>
      <c r="B22" s="94"/>
      <c r="C22" s="95"/>
      <c r="D22" s="92"/>
      <c r="E22" s="33"/>
      <c r="F22" s="49">
        <v>1.8</v>
      </c>
      <c r="G22" s="84">
        <f>E22*F22</f>
        <v>0</v>
      </c>
      <c r="H22" s="85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s="3" customFormat="1" ht="16" customHeight="1">
      <c r="A23" s="93" t="s">
        <v>39</v>
      </c>
      <c r="B23" s="94"/>
      <c r="C23" s="95"/>
      <c r="D23" s="34"/>
      <c r="E23" s="48">
        <f>D23*0.72</f>
        <v>0</v>
      </c>
      <c r="F23" s="50">
        <v>2.2090000000000001</v>
      </c>
      <c r="G23" s="84">
        <f t="shared" ref="G23:G24" si="0">E23*F23</f>
        <v>0</v>
      </c>
      <c r="H23" s="85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s="3" customFormat="1" ht="16" customHeight="1">
      <c r="A24" s="93" t="s">
        <v>24</v>
      </c>
      <c r="B24" s="94"/>
      <c r="C24" s="95"/>
      <c r="D24" s="52"/>
      <c r="E24" s="33">
        <v>0</v>
      </c>
      <c r="F24" s="49">
        <v>2.4169999999999998</v>
      </c>
      <c r="G24" s="84">
        <f t="shared" si="0"/>
        <v>0</v>
      </c>
      <c r="H24" s="85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s="3" customFormat="1" ht="16" customHeight="1">
      <c r="A25" s="93" t="s">
        <v>23</v>
      </c>
      <c r="B25" s="94"/>
      <c r="C25" s="95"/>
      <c r="D25" s="53"/>
      <c r="E25" s="35">
        <f>SUM(E20:E24)</f>
        <v>0</v>
      </c>
      <c r="F25" s="47"/>
      <c r="G25" s="86">
        <f>SUM(G20:H24)</f>
        <v>0</v>
      </c>
      <c r="H25" s="87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s="17" customFormat="1" ht="16" customHeight="1">
      <c r="A26" s="81" t="s">
        <v>40</v>
      </c>
      <c r="B26" s="82"/>
      <c r="C26" s="83"/>
      <c r="D26" s="34"/>
      <c r="E26" s="48">
        <f>D26*0.72</f>
        <v>0</v>
      </c>
      <c r="F26" s="51">
        <v>2.2090000000000001</v>
      </c>
      <c r="G26" s="102">
        <f>E26*F26</f>
        <v>0</v>
      </c>
      <c r="H26" s="103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s="18" customFormat="1" ht="16" customHeight="1">
      <c r="A27" s="81" t="s">
        <v>22</v>
      </c>
      <c r="B27" s="82"/>
      <c r="C27" s="83"/>
      <c r="D27" s="48">
        <f>D23-D26</f>
        <v>0</v>
      </c>
      <c r="E27" s="46">
        <f>E25-E26</f>
        <v>0</v>
      </c>
      <c r="F27" s="47"/>
      <c r="G27" s="88">
        <f>G25-G26</f>
        <v>0</v>
      </c>
      <c r="H27" s="89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s="18" customFormat="1" ht="6" customHeight="1">
      <c r="A28" s="138"/>
      <c r="B28" s="139"/>
      <c r="C28" s="139"/>
      <c r="D28" s="139"/>
      <c r="E28" s="139"/>
      <c r="F28" s="139"/>
      <c r="G28" s="139"/>
      <c r="H28" s="140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s="18" customFormat="1" ht="6" customHeight="1">
      <c r="A29" s="135"/>
      <c r="B29" s="136"/>
      <c r="C29" s="136"/>
      <c r="D29" s="136"/>
      <c r="E29" s="136"/>
      <c r="F29" s="136"/>
      <c r="G29" s="136"/>
      <c r="H29" s="137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8" s="36" customFormat="1" ht="23" customHeight="1">
      <c r="A30" s="104" t="s">
        <v>25</v>
      </c>
      <c r="B30" s="105"/>
      <c r="C30" s="105"/>
      <c r="D30" s="105"/>
      <c r="E30" s="105"/>
      <c r="F30" s="105"/>
      <c r="G30" s="105"/>
      <c r="H30" s="106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s="36" customFormat="1" ht="20" customHeight="1">
      <c r="A31" s="107" t="s">
        <v>30</v>
      </c>
      <c r="B31" s="108"/>
      <c r="C31" s="108"/>
      <c r="D31" s="108"/>
      <c r="E31" s="108"/>
      <c r="F31" s="108"/>
      <c r="G31" s="108"/>
      <c r="H31" s="108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s="57" customFormat="1" ht="31.5" customHeight="1">
      <c r="A32" s="111" t="s">
        <v>33</v>
      </c>
      <c r="B32" s="112"/>
      <c r="C32" s="112"/>
      <c r="D32" s="112"/>
      <c r="E32" s="59" t="e">
        <f>G25/E25</f>
        <v>#DIV/0!</v>
      </c>
      <c r="F32" s="56"/>
      <c r="G32" s="56"/>
      <c r="H32" s="56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s="38" customFormat="1" ht="36" customHeight="1">
      <c r="A33" s="109" t="s">
        <v>26</v>
      </c>
      <c r="B33" s="110"/>
      <c r="C33" s="110"/>
      <c r="D33" s="110"/>
      <c r="E33" s="110"/>
      <c r="F33" s="110"/>
      <c r="G33" s="110"/>
      <c r="H33" s="110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1:28" s="40" customFormat="1" ht="16" customHeight="1">
      <c r="A34" s="74" t="s">
        <v>27</v>
      </c>
      <c r="B34" s="74"/>
      <c r="C34" s="74"/>
      <c r="D34" s="74"/>
      <c r="E34" s="74"/>
      <c r="F34" s="74"/>
      <c r="G34" s="74"/>
      <c r="H34" s="74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</row>
    <row r="35" spans="1:28" s="40" customFormat="1" ht="16" customHeight="1">
      <c r="A35" s="74" t="s">
        <v>38</v>
      </c>
      <c r="B35" s="74"/>
      <c r="C35" s="74"/>
      <c r="D35" s="74"/>
      <c r="E35" s="74"/>
      <c r="F35" s="74"/>
      <c r="G35" s="74"/>
      <c r="H35" s="74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</row>
    <row r="36" spans="1:28" s="43" customFormat="1" ht="20" customHeight="1">
      <c r="A36" s="74" t="s">
        <v>28</v>
      </c>
      <c r="B36" s="74"/>
      <c r="C36" s="74"/>
      <c r="D36" s="74"/>
      <c r="E36" s="74"/>
      <c r="F36" s="74"/>
      <c r="G36" s="74"/>
      <c r="H36" s="74"/>
      <c r="I36" s="42"/>
      <c r="J36" s="42"/>
      <c r="K36" s="42"/>
      <c r="L36" s="42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spans="1:28">
      <c r="A37" s="76"/>
      <c r="B37" s="76"/>
      <c r="C37" s="76"/>
      <c r="D37" s="76"/>
      <c r="E37" s="76"/>
      <c r="F37" s="76"/>
      <c r="G37" s="76"/>
      <c r="H37" s="76"/>
      <c r="I37" s="23"/>
      <c r="J37" s="23"/>
      <c r="K37" s="23"/>
      <c r="L37" s="23"/>
    </row>
    <row r="38" spans="1:28">
      <c r="A38" s="77"/>
      <c r="B38" s="77"/>
      <c r="C38" s="77"/>
      <c r="D38" s="77"/>
      <c r="E38" s="77"/>
      <c r="F38" s="77"/>
      <c r="G38" s="77"/>
      <c r="H38" s="77"/>
      <c r="I38" s="23"/>
      <c r="J38" s="23"/>
      <c r="K38" s="23"/>
      <c r="L38" s="23"/>
    </row>
    <row r="39" spans="1:28">
      <c r="A39" s="61">
        <v>0</v>
      </c>
      <c r="B39" s="61">
        <f>$G$20</f>
        <v>0</v>
      </c>
      <c r="C39" s="60"/>
      <c r="D39" s="60"/>
      <c r="E39" s="60"/>
      <c r="F39" s="60"/>
      <c r="G39" s="60"/>
      <c r="H39" s="60"/>
      <c r="I39" s="23"/>
      <c r="J39" s="23"/>
      <c r="K39" s="23"/>
      <c r="L39" s="23"/>
    </row>
    <row r="40" spans="1:28">
      <c r="A40" s="61">
        <f>$E$22+A39</f>
        <v>0</v>
      </c>
      <c r="B40" s="61">
        <f>$G$22+B39</f>
        <v>0</v>
      </c>
      <c r="C40" s="60"/>
      <c r="D40" s="60"/>
      <c r="E40" s="60"/>
      <c r="F40" s="60"/>
      <c r="G40" s="60"/>
      <c r="H40" s="62"/>
      <c r="I40" s="23"/>
      <c r="L40" s="23"/>
    </row>
    <row r="41" spans="1:28">
      <c r="A41" s="61">
        <f>$E$23+A40</f>
        <v>0</v>
      </c>
      <c r="B41" s="61">
        <f>$G$23+B40</f>
        <v>0</v>
      </c>
      <c r="C41" s="60"/>
      <c r="D41" s="60"/>
      <c r="E41" s="60"/>
      <c r="F41" s="60"/>
      <c r="G41" s="60"/>
      <c r="H41" s="62"/>
      <c r="I41" s="23"/>
      <c r="L41" s="23"/>
    </row>
    <row r="42" spans="1:28">
      <c r="A42" s="61">
        <f>$E$24+A41</f>
        <v>0</v>
      </c>
      <c r="B42" s="61">
        <f>$G$24+B41</f>
        <v>0</v>
      </c>
      <c r="C42" s="60"/>
      <c r="D42" s="60"/>
      <c r="E42" s="60"/>
      <c r="F42" s="60"/>
      <c r="G42" s="60"/>
      <c r="H42" s="62"/>
      <c r="I42" s="23"/>
      <c r="L42" s="23"/>
    </row>
    <row r="43" spans="1:28">
      <c r="A43" s="61">
        <f>$E$20+A42</f>
        <v>0</v>
      </c>
      <c r="B43" s="61">
        <f>B42</f>
        <v>0</v>
      </c>
      <c r="C43" s="60"/>
      <c r="D43" s="60"/>
      <c r="E43" s="60"/>
      <c r="F43" s="60"/>
      <c r="G43" s="60"/>
      <c r="H43" s="62"/>
      <c r="I43" s="23"/>
      <c r="L43" s="23"/>
    </row>
    <row r="44" spans="1:28">
      <c r="A44" s="61">
        <f>E27</f>
        <v>0</v>
      </c>
      <c r="B44" s="61">
        <f>G27</f>
        <v>0</v>
      </c>
      <c r="C44" s="60"/>
      <c r="D44" s="60"/>
      <c r="E44" s="60"/>
      <c r="F44" s="60"/>
      <c r="G44" s="60"/>
      <c r="H44" s="60"/>
      <c r="I44" s="23"/>
      <c r="L44" s="23"/>
    </row>
    <row r="45" spans="1:28">
      <c r="A45" s="6"/>
      <c r="B45" s="6"/>
      <c r="C45" s="6"/>
      <c r="D45" s="6"/>
      <c r="E45" s="6"/>
      <c r="F45" s="6"/>
      <c r="G45" s="6"/>
      <c r="H45" s="6"/>
      <c r="I45" s="23"/>
      <c r="L45" s="23"/>
    </row>
    <row r="46" spans="1:28">
      <c r="A46" s="6"/>
      <c r="B46" s="6"/>
      <c r="C46" s="6"/>
      <c r="D46" s="6"/>
      <c r="E46" s="6"/>
      <c r="F46" s="6"/>
      <c r="G46" s="6"/>
      <c r="H46" s="6"/>
      <c r="I46" s="23"/>
      <c r="J46" s="23"/>
      <c r="K46" s="23"/>
      <c r="L46" s="23"/>
    </row>
    <row r="47" spans="1:28">
      <c r="A47" s="6"/>
      <c r="B47" s="6"/>
      <c r="C47" s="6"/>
      <c r="D47" s="6"/>
      <c r="E47" s="6"/>
      <c r="F47" s="6"/>
      <c r="G47" s="6"/>
      <c r="H47" s="6"/>
      <c r="I47" s="23"/>
      <c r="J47" s="23"/>
      <c r="K47" s="23"/>
      <c r="L47" s="23"/>
    </row>
    <row r="48" spans="1:28">
      <c r="A48" s="6"/>
      <c r="B48" s="6"/>
      <c r="C48" s="6"/>
      <c r="D48" s="6"/>
      <c r="E48" s="6"/>
      <c r="F48" s="6"/>
      <c r="G48" s="6"/>
      <c r="H48" s="6"/>
      <c r="I48" s="23"/>
      <c r="J48" s="23"/>
      <c r="K48" s="23"/>
      <c r="L48" s="23"/>
    </row>
    <row r="49" spans="1:28">
      <c r="A49" s="6"/>
      <c r="B49" s="6"/>
      <c r="C49" s="6"/>
      <c r="D49" s="6"/>
      <c r="E49" s="6"/>
      <c r="F49" s="6"/>
      <c r="G49" s="6"/>
      <c r="H49" s="6"/>
      <c r="I49" s="23"/>
      <c r="J49" s="23"/>
      <c r="K49" s="23"/>
      <c r="L49" s="23"/>
    </row>
    <row r="50" spans="1:28">
      <c r="A50" s="6"/>
      <c r="B50" s="6"/>
      <c r="C50" s="6"/>
      <c r="D50" s="6"/>
      <c r="E50" s="6"/>
      <c r="F50" s="6"/>
      <c r="G50" s="6"/>
      <c r="H50" s="6"/>
      <c r="I50" s="23"/>
      <c r="J50" s="23"/>
      <c r="K50" s="23"/>
      <c r="L50" s="23"/>
    </row>
    <row r="51" spans="1:28">
      <c r="A51" s="6"/>
      <c r="B51" s="6"/>
      <c r="C51" s="6"/>
      <c r="D51" s="6"/>
      <c r="E51" s="6"/>
      <c r="F51" s="6"/>
      <c r="G51" s="6"/>
      <c r="H51" s="6"/>
      <c r="I51" s="23"/>
      <c r="J51" s="23"/>
      <c r="K51" s="23"/>
      <c r="L51" s="23"/>
    </row>
    <row r="52" spans="1:28">
      <c r="A52" s="6"/>
      <c r="B52" s="6"/>
      <c r="C52" s="6"/>
      <c r="D52" s="6"/>
      <c r="E52" s="6"/>
      <c r="F52" s="6"/>
      <c r="G52" s="6"/>
      <c r="H52" s="6"/>
      <c r="I52" s="23"/>
      <c r="J52" s="23"/>
      <c r="K52" s="23"/>
      <c r="L52" s="23"/>
    </row>
    <row r="53" spans="1:28">
      <c r="A53" s="6"/>
      <c r="B53" s="6"/>
      <c r="C53" s="6"/>
      <c r="D53" s="6"/>
      <c r="E53" s="6"/>
      <c r="F53" s="6"/>
      <c r="G53" s="6"/>
      <c r="H53" s="6"/>
      <c r="I53" s="23"/>
      <c r="J53" s="23"/>
      <c r="K53" s="23"/>
      <c r="L53" s="23"/>
    </row>
    <row r="54" spans="1:28">
      <c r="A54" s="6"/>
      <c r="B54" s="6"/>
      <c r="C54" s="6"/>
      <c r="D54" s="6"/>
      <c r="E54" s="6"/>
      <c r="F54" s="6"/>
      <c r="G54" s="6"/>
      <c r="H54" s="6"/>
      <c r="I54" s="23"/>
      <c r="J54" s="23"/>
      <c r="K54" s="23"/>
      <c r="L54" s="23"/>
    </row>
    <row r="55" spans="1:28">
      <c r="A55" s="78"/>
      <c r="B55" s="78"/>
      <c r="C55" s="78"/>
      <c r="D55" s="78"/>
      <c r="E55" s="78"/>
      <c r="F55" s="78"/>
      <c r="G55" s="78"/>
      <c r="H55" s="78"/>
    </row>
    <row r="56" spans="1:28">
      <c r="A56" s="75"/>
      <c r="B56" s="75"/>
      <c r="C56" s="75"/>
      <c r="D56" s="75"/>
      <c r="E56" s="75"/>
      <c r="F56" s="75"/>
      <c r="G56" s="75"/>
      <c r="H56" s="75"/>
    </row>
    <row r="57" spans="1:28">
      <c r="A57" s="7"/>
      <c r="B57" s="7"/>
      <c r="C57" s="7"/>
      <c r="D57" s="7"/>
      <c r="E57" s="7"/>
      <c r="F57" s="7"/>
      <c r="G57" s="7"/>
      <c r="H57" s="7"/>
    </row>
    <row r="58" spans="1:28">
      <c r="A58" s="7"/>
      <c r="B58" s="7"/>
      <c r="C58" s="7"/>
      <c r="D58" s="7"/>
      <c r="E58" s="7"/>
      <c r="F58" s="7"/>
      <c r="G58" s="7"/>
      <c r="H58" s="7"/>
    </row>
    <row r="62" spans="1:28">
      <c r="A62" s="8"/>
      <c r="B62" s="9"/>
      <c r="C62" s="9"/>
      <c r="D62" s="9"/>
      <c r="E62" s="9"/>
      <c r="F62" s="9"/>
      <c r="G62" s="9"/>
      <c r="H62" s="10"/>
    </row>
    <row r="63" spans="1:28">
      <c r="A63" s="11"/>
      <c r="H63" s="13"/>
    </row>
    <row r="64" spans="1:28" s="5" customFormat="1" ht="12">
      <c r="A64" s="71"/>
      <c r="B64" s="72"/>
      <c r="C64" s="72"/>
      <c r="D64" s="72"/>
      <c r="E64" s="72"/>
      <c r="F64" s="72"/>
      <c r="G64" s="72"/>
      <c r="H64" s="73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30">
      <c r="A65" s="11"/>
      <c r="H65" s="13"/>
    </row>
    <row r="66" spans="1:30">
      <c r="A66" s="11"/>
      <c r="H66" s="13"/>
    </row>
    <row r="67" spans="1:30">
      <c r="A67" s="11"/>
      <c r="H67" s="13"/>
    </row>
    <row r="68" spans="1:30">
      <c r="A68" s="11"/>
      <c r="H68" s="13"/>
    </row>
    <row r="69" spans="1:30">
      <c r="A69" s="11"/>
      <c r="H69" s="13"/>
    </row>
    <row r="70" spans="1:30">
      <c r="A70" s="11"/>
      <c r="H70" s="13"/>
    </row>
    <row r="71" spans="1:30">
      <c r="A71" s="11"/>
      <c r="H71" s="13"/>
    </row>
    <row r="72" spans="1:30">
      <c r="A72" s="11"/>
      <c r="H72" s="13"/>
    </row>
    <row r="73" spans="1:30">
      <c r="A73" s="11"/>
      <c r="H73" s="13"/>
    </row>
    <row r="74" spans="1:30">
      <c r="A74" s="11"/>
      <c r="H74" s="13"/>
    </row>
    <row r="75" spans="1:30">
      <c r="A75" s="11"/>
      <c r="H75" s="13"/>
    </row>
    <row r="76" spans="1:30">
      <c r="A76" s="11"/>
      <c r="H76" s="13"/>
    </row>
    <row r="77" spans="1:30">
      <c r="A77" s="11"/>
      <c r="H77" s="13"/>
    </row>
    <row r="78" spans="1:30">
      <c r="A78" s="14"/>
      <c r="B78" s="15"/>
      <c r="C78" s="15"/>
      <c r="D78" s="15"/>
      <c r="E78" s="15"/>
      <c r="F78" s="15"/>
      <c r="G78" s="15"/>
      <c r="H78" s="16"/>
    </row>
    <row r="79" spans="1:30" s="4" customFormat="1">
      <c r="A79" s="12"/>
      <c r="B79" s="12"/>
      <c r="C79" s="12"/>
      <c r="D79" s="12"/>
      <c r="E79" s="12"/>
      <c r="F79" s="12"/>
      <c r="G79" s="12"/>
      <c r="H79" s="12"/>
      <c r="I79" s="3"/>
      <c r="J79" s="3"/>
      <c r="K79" s="3"/>
      <c r="L79" s="3"/>
      <c r="M79" s="3"/>
      <c r="N79" s="3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1"/>
      <c r="AD79" s="1"/>
    </row>
    <row r="80" spans="1:30" s="4" customFormat="1">
      <c r="A80" s="12"/>
      <c r="B80" s="12"/>
      <c r="C80" s="12"/>
      <c r="D80" s="12"/>
      <c r="E80" s="12"/>
      <c r="F80" s="12"/>
      <c r="G80" s="12"/>
      <c r="H80" s="12"/>
      <c r="I80" s="3"/>
      <c r="J80" s="3"/>
      <c r="K80" s="3"/>
      <c r="L80" s="3"/>
      <c r="M80" s="3"/>
      <c r="N80" s="3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1"/>
      <c r="AD80" s="1"/>
    </row>
    <row r="81" spans="1:30" s="4" customFormat="1">
      <c r="A81" s="12"/>
      <c r="B81" s="12"/>
      <c r="C81" s="12"/>
      <c r="D81" s="12"/>
      <c r="E81" s="12"/>
      <c r="F81" s="12"/>
      <c r="G81" s="12"/>
      <c r="H81" s="12"/>
      <c r="I81" s="3"/>
      <c r="J81" s="3"/>
      <c r="K81" s="3"/>
      <c r="L81" s="3"/>
      <c r="M81" s="3"/>
      <c r="N81" s="3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1"/>
      <c r="AD81" s="1"/>
    </row>
    <row r="82" spans="1:30" s="4" customFormat="1">
      <c r="A82" s="12"/>
      <c r="B82" s="12"/>
      <c r="C82" s="12"/>
      <c r="D82" s="12"/>
      <c r="E82" s="12"/>
      <c r="F82" s="12"/>
      <c r="G82" s="12"/>
      <c r="H82" s="12"/>
      <c r="I82" s="3"/>
      <c r="J82" s="3"/>
      <c r="K82" s="3"/>
      <c r="L82" s="3"/>
      <c r="M82" s="3"/>
      <c r="N82" s="3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1"/>
      <c r="AD82" s="1"/>
    </row>
    <row r="83" spans="1:30" s="4" customFormat="1">
      <c r="A83" s="12"/>
      <c r="B83" s="12"/>
      <c r="C83" s="12"/>
      <c r="D83" s="12"/>
      <c r="E83" s="12"/>
      <c r="F83" s="12"/>
      <c r="G83" s="12"/>
      <c r="H83" s="12"/>
      <c r="I83" s="3"/>
      <c r="J83" s="3"/>
      <c r="K83" s="3"/>
      <c r="L83" s="3"/>
      <c r="M83" s="3"/>
      <c r="N83" s="3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1"/>
      <c r="AD83" s="1"/>
    </row>
    <row r="84" spans="1:30" s="4" customFormat="1">
      <c r="A84" s="12"/>
      <c r="B84" s="12"/>
      <c r="C84" s="12"/>
      <c r="D84" s="12"/>
      <c r="E84" s="12"/>
      <c r="F84" s="12"/>
      <c r="G84" s="12"/>
      <c r="H84" s="12"/>
      <c r="I84" s="3"/>
      <c r="J84" s="3"/>
      <c r="K84" s="3"/>
      <c r="L84" s="3"/>
      <c r="M84" s="3"/>
      <c r="N84" s="3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1"/>
      <c r="AD84" s="1"/>
    </row>
    <row r="85" spans="1:30" s="4" customFormat="1">
      <c r="A85" s="12"/>
      <c r="B85" s="12"/>
      <c r="C85" s="12"/>
      <c r="D85" s="12"/>
      <c r="E85" s="12"/>
      <c r="F85" s="12"/>
      <c r="G85" s="12"/>
      <c r="H85" s="12"/>
      <c r="I85" s="3"/>
      <c r="J85" s="3"/>
      <c r="K85" s="3"/>
      <c r="L85" s="3"/>
      <c r="M85" s="3"/>
      <c r="N85" s="3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1"/>
      <c r="AD85" s="1"/>
    </row>
    <row r="86" spans="1:30" s="4" customFormat="1">
      <c r="A86" s="12"/>
      <c r="B86" s="12"/>
      <c r="C86" s="12"/>
      <c r="D86" s="12"/>
      <c r="E86" s="12"/>
      <c r="F86" s="12"/>
      <c r="G86" s="12"/>
      <c r="H86" s="12"/>
      <c r="I86" s="3"/>
      <c r="J86" s="3"/>
      <c r="K86" s="3"/>
      <c r="L86" s="3"/>
      <c r="M86" s="3"/>
      <c r="N86" s="3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1"/>
      <c r="AD86" s="1"/>
    </row>
    <row r="87" spans="1:30" s="4" customFormat="1">
      <c r="A87" s="12"/>
      <c r="B87" s="12"/>
      <c r="C87" s="12"/>
      <c r="D87" s="12"/>
      <c r="E87" s="12"/>
      <c r="F87" s="12"/>
      <c r="G87" s="12"/>
      <c r="H87" s="12"/>
      <c r="I87" s="3"/>
      <c r="J87" s="3"/>
      <c r="K87" s="3"/>
      <c r="L87" s="3"/>
      <c r="M87" s="3"/>
      <c r="N87" s="3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1"/>
      <c r="AD87" s="1"/>
    </row>
    <row r="88" spans="1:30" s="4" customFormat="1">
      <c r="A88" s="12"/>
      <c r="B88" s="12"/>
      <c r="C88" s="12"/>
      <c r="D88" s="12"/>
      <c r="E88" s="12"/>
      <c r="F88" s="12"/>
      <c r="G88" s="12"/>
      <c r="H88" s="12"/>
      <c r="I88" s="3"/>
      <c r="J88" s="3"/>
      <c r="K88" s="3"/>
      <c r="L88" s="3"/>
      <c r="M88" s="3"/>
      <c r="N88" s="3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1"/>
      <c r="AD88" s="1"/>
    </row>
    <row r="89" spans="1:30" s="4" customFormat="1">
      <c r="A89" s="12"/>
      <c r="B89" s="12"/>
      <c r="C89" s="12"/>
      <c r="D89" s="12"/>
      <c r="E89" s="12"/>
      <c r="F89" s="12"/>
      <c r="G89" s="12"/>
      <c r="H89" s="12"/>
      <c r="I89" s="3"/>
      <c r="J89" s="3"/>
      <c r="K89" s="3"/>
      <c r="L89" s="3"/>
      <c r="M89" s="3"/>
      <c r="N89" s="3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1"/>
      <c r="AD89" s="1"/>
    </row>
  </sheetData>
  <sheetProtection algorithmName="SHA-512" hashValue="aSNdMv4kxQvRWjG0cJYyD4QcYgZ5mwIjdMigpt6frxIFWNjbPU/XpABic98RfVYwHrE10OpqdZFKEhwP2vp23g==" saltValue="deW5QOsoTQHq4UbQ2AW/8g==" spinCount="100000" sheet="1" selectLockedCells="1"/>
  <mergeCells count="71">
    <mergeCell ref="A10:B10"/>
    <mergeCell ref="C10:D10"/>
    <mergeCell ref="E10:F10"/>
    <mergeCell ref="G10:H10"/>
    <mergeCell ref="A16:H16"/>
    <mergeCell ref="A17:H17"/>
    <mergeCell ref="A15:H15"/>
    <mergeCell ref="A29:H29"/>
    <mergeCell ref="A28:H28"/>
    <mergeCell ref="A11:H11"/>
    <mergeCell ref="A12:B12"/>
    <mergeCell ref="A13:B13"/>
    <mergeCell ref="A14:B14"/>
    <mergeCell ref="F12:H12"/>
    <mergeCell ref="C13:D13"/>
    <mergeCell ref="C14:D14"/>
    <mergeCell ref="C12:D12"/>
    <mergeCell ref="A8:B8"/>
    <mergeCell ref="C8:D8"/>
    <mergeCell ref="G7:H7"/>
    <mergeCell ref="E8:F8"/>
    <mergeCell ref="A9:B9"/>
    <mergeCell ref="C9:D9"/>
    <mergeCell ref="E9:F9"/>
    <mergeCell ref="G9:H9"/>
    <mergeCell ref="G8:H8"/>
    <mergeCell ref="E6:F6"/>
    <mergeCell ref="G6:H6"/>
    <mergeCell ref="A7:B7"/>
    <mergeCell ref="C7:D7"/>
    <mergeCell ref="E7:F7"/>
    <mergeCell ref="G1:H1"/>
    <mergeCell ref="A1:A3"/>
    <mergeCell ref="B1:F1"/>
    <mergeCell ref="B2:F2"/>
    <mergeCell ref="B3:F3"/>
    <mergeCell ref="A35:H35"/>
    <mergeCell ref="A34:H34"/>
    <mergeCell ref="G19:H19"/>
    <mergeCell ref="A19:C19"/>
    <mergeCell ref="A20:C20"/>
    <mergeCell ref="A22:C22"/>
    <mergeCell ref="A26:C26"/>
    <mergeCell ref="G26:H26"/>
    <mergeCell ref="A30:H30"/>
    <mergeCell ref="A31:H31"/>
    <mergeCell ref="A33:H33"/>
    <mergeCell ref="G21:H21"/>
    <mergeCell ref="A32:D32"/>
    <mergeCell ref="A4:H5"/>
    <mergeCell ref="A27:C27"/>
    <mergeCell ref="G20:H20"/>
    <mergeCell ref="G22:H22"/>
    <mergeCell ref="G23:H23"/>
    <mergeCell ref="G24:H24"/>
    <mergeCell ref="G25:H25"/>
    <mergeCell ref="G27:H27"/>
    <mergeCell ref="A18:H18"/>
    <mergeCell ref="D20:D22"/>
    <mergeCell ref="A25:C25"/>
    <mergeCell ref="A23:C23"/>
    <mergeCell ref="A24:C24"/>
    <mergeCell ref="A6:B6"/>
    <mergeCell ref="C6:D6"/>
    <mergeCell ref="A21:C21"/>
    <mergeCell ref="A64:H64"/>
    <mergeCell ref="A36:H36"/>
    <mergeCell ref="A56:H56"/>
    <mergeCell ref="A37:H37"/>
    <mergeCell ref="A38:H38"/>
    <mergeCell ref="A55:H55"/>
  </mergeCells>
  <conditionalFormatting sqref="E25">
    <cfRule type="cellIs" dxfId="2" priority="3" operator="greaterThan">
      <formula>650</formula>
    </cfRule>
    <cfRule type="cellIs" dxfId="1" priority="4" operator="greaterThan">
      <formula>650</formula>
    </cfRule>
  </conditionalFormatting>
  <conditionalFormatting sqref="E32">
    <cfRule type="cellIs" dxfId="0" priority="1" operator="notBetween">
      <formula>1.841</formula>
      <formula>1.978</formula>
    </cfRule>
  </conditionalFormatting>
  <printOptions horizontalCentered="1"/>
  <pageMargins left="0.47244094488188981" right="0.47244094488188981" top="0.47244094488188981" bottom="0.47244094488188981" header="0.31496062992125984" footer="0.31496062992125984"/>
  <pageSetup paperSize="9" orientation="portrait" r:id="rId1"/>
  <ignoredErrors>
    <ignoredError sqref="G23" unlockedFormula="1"/>
    <ignoredError sqref="G25" formula="1"/>
    <ignoredError sqref="G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P92JS</vt:lpstr>
      <vt:lpstr>P92JS!Area_stampa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cp:lastPrinted>2025-04-21T14:53:34Z</cp:lastPrinted>
  <dcterms:created xsi:type="dcterms:W3CDTF">2020-12-22T15:42:37Z</dcterms:created>
  <dcterms:modified xsi:type="dcterms:W3CDTF">2025-04-21T14:56:00Z</dcterms:modified>
  <cp:category/>
  <cp:contentStatus/>
</cp:coreProperties>
</file>